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lculadora" sheetId="1" r:id="rId1"/>
    <sheet name="Varias publicaciones" sheetId="2" r:id="rId2"/>
    <sheet name="Comparar influencers" sheetId="3" r:id="rId3"/>
    <sheet name="Fórmulas y fuentes" sheetId="4" r:id="rId4"/>
  </sheets>
  <calcPr calcId="124519" fullCalcOnLoad="1"/>
</workbook>
</file>

<file path=xl/sharedStrings.xml><?xml version="1.0" encoding="utf-8"?>
<sst xmlns="http://schemas.openxmlformats.org/spreadsheetml/2006/main" count="90" uniqueCount="72">
  <si>
    <t>Calculadora de engagement para Instagram</t>
  </si>
  <si>
    <t>Calcula el engagement de una publicación y compáralo con una referencia</t>
  </si>
  <si>
    <t>Las cifras en amarillo son un EJEMPLO inventado: cámbialas por las de tu publicación (Instagram → Estadísticas).</t>
  </si>
  <si>
    <t>1 · Datos de la publicación</t>
  </si>
  <si>
    <t>Seguidores</t>
  </si>
  <si>
    <t>Los que tenías el día de la publicación</t>
  </si>
  <si>
    <t>Alcance (cuentas alcanzadas)</t>
  </si>
  <si>
    <t>Mira «Alcance» en las estadísticas de la publicación</t>
  </si>
  <si>
    <t>Me gusta</t>
  </si>
  <si>
    <t>Comentarios</t>
  </si>
  <si>
    <t>Guardados</t>
  </si>
  <si>
    <t>Envíos (compartidos por mensaje)</t>
  </si>
  <si>
    <t>Instagram los llama «Compartidos»</t>
  </si>
  <si>
    <t>Formato de la publicación</t>
  </si>
  <si>
    <t>Reel</t>
  </si>
  <si>
    <t>Elige un formato para compararlo con su referencia</t>
  </si>
  <si>
    <t>2 · Resultados</t>
  </si>
  <si>
    <t>Engagement por seguidores (completo)</t>
  </si>
  <si>
    <t>(me gusta + comentarios + guardados + envíos) ÷ seguidores. La fórmula de Buffer.</t>
  </si>
  <si>
    <t>Engagement por seguidores (me gusta + comentarios)</t>
  </si>
  <si>
    <t>La fórmula de Socialinsider; sirve para comparar con la referencia de abajo.</t>
  </si>
  <si>
    <t>Engagement por alcance</t>
  </si>
  <si>
    <t>Mide cuánto reaccionó la gente que sí vio la publicación. No se compara con las otras dos.</t>
  </si>
  <si>
    <t>Comentarios por cada 100 me gusta</t>
  </si>
  <si>
    <t>Una pista: muchos me gusta y casi ningún comentario merece un vistazo.</t>
  </si>
  <si>
    <t>3 · ¿Cómo vas frente a la referencia?</t>
  </si>
  <si>
    <t>Referencia de tu formato (promedio)</t>
  </si>
  <si>
    <t>Tu cifra comparable</t>
  </si>
  <si>
    <t>Lectura</t>
  </si>
  <si>
    <t>Referencia: promedio de engagement por formato (Socialinsider, datos de 2025)</t>
  </si>
  <si>
    <t>Todos</t>
  </si>
  <si>
    <t>Carrusel</t>
  </si>
  <si>
    <t>Imagen</t>
  </si>
  <si>
    <t>Ojo: es el promedio de más de 579.000 cuentas de negocio de 1.000 a 100.000 seguidores, y mide (me gusta + comentarios) ÷ seguidores. Tu cuenta, tu sector y tu tamaño pueden ser muy distintos. Úsalo como brújula, no como nota.</t>
  </si>
  <si>
    <t>Fuentes: Socialinsider, «2026 Instagram Organic Benchmarks» (20 de febrero de 2026; cifras de 2025) · Buffer, «Best Time to Post on Instagram in 2026» (sep. 2026) para la fórmula completa. Consultadas el 27 de octubre de 2026.</t>
  </si>
  <si>
    <t>Pega tus últimas publicaciones y mira el engagement medio de tu cuenta</t>
  </si>
  <si>
    <t>Las filas en gris son un EJEMPLO inventado. Bórralas y escribe las tuyas (hasta 30 publicaciones).</t>
  </si>
  <si>
    <t>Fecha</t>
  </si>
  <si>
    <t>Formato</t>
  </si>
  <si>
    <t>Alcance</t>
  </si>
  <si>
    <t>Envíos</t>
  </si>
  <si>
    <t>Engagement completo</t>
  </si>
  <si>
    <t>Me gusta + coment.</t>
  </si>
  <si>
    <t>Por alcance</t>
  </si>
  <si>
    <t>Promedio</t>
  </si>
  <si>
    <t>Una pista más para elegir a quién contratar. No sustituye a revisar su audiencia</t>
  </si>
  <si>
    <t>Las filas en gris son un EJEMPLO con perfiles inventados. Anota los promedios de las últimas 10 publicaciones de cada candidato.</t>
  </si>
  <si>
    <t>Candidato (@usuario)</t>
  </si>
  <si>
    <t>Prom. me gusta (últimas 10)</t>
  </si>
  <si>
    <t>Prom. comentarios (últimas 10)</t>
  </si>
  <si>
    <t>Engagement (me gusta + coment.)</t>
  </si>
  <si>
    <t>Comentarios por 100 me gusta</t>
  </si>
  <si>
    <t>Mi nota (1–5)</t>
  </si>
  <si>
    <t>Observaciones</t>
  </si>
  <si>
    <t>@ejemplo_a</t>
  </si>
  <si>
    <t>Contenido coherente, comentarios genuinos</t>
  </si>
  <si>
    <t>@ejemplo_b</t>
  </si>
  <si>
    <t>Muchos me gusta, pocos comentarios: revisar</t>
  </si>
  <si>
    <t>@ejemplo_c</t>
  </si>
  <si>
    <t>Audiencia pequeña pero muy activa</t>
  </si>
  <si>
    <t>Cómo leerlo: el color dorado marca el engagement más alto de tu lista, nada más. Un engagement alto con comentarios genéricos o repetidos no vale lo mismo que uno con conversaciones reales. Para el resto de criterios (afinidad de audiencia, reputación, coste), mira la guía «Cómo elegir un influencer para tu marca» en alexlatino.com/blog.</t>
  </si>
  <si>
    <t>De dónde sale cada número</t>
  </si>
  <si>
    <t>Las tres fórmulas</t>
  </si>
  <si>
    <t>(me gusta + comentarios + guardados + envíos) ÷ seguidores × 100. Es la que usa Buffer en su estudio de 2026.</t>
  </si>
  <si>
    <t>(me gusta + comentarios) ÷ seguidores × 100. Es la que usa Socialinsider, por eso la referencia solo es comparable con esta.</t>
  </si>
  <si>
    <t>(me gusta + comentarios + guardados + envíos) ÷ alcance × 100. Mide la reacción de quienes vieron la publicación. No se compara con las dos anteriores: dividen por cosas distintas.</t>
  </si>
  <si>
    <t>Fuentes</t>
  </si>
  <si>
    <t>Socialinsider</t>
  </si>
  <si>
    <t>«2026 Instagram Organic Benchmarks», 20 de febrero de 2026: 67,5 M de publicaciones de 579.225 cuentas de negocio con 1 K a 100 K seguidores. Promedios de 2025: 0,48 % general; 0,55 % carruseles; 0,52 % reels; 0,37 % imágenes.</t>
  </si>
  <si>
    <t>Buffer</t>
  </si>
  <si>
    <t>«Best Time to Post on Instagram in 2026: New Data from 9.6 Million Posts», septiembre de 2026. Fórmula: (me gusta + comentarios + guardados + envíos) ÷ seguidores × 100, con la mediana.</t>
  </si>
  <si>
    <t>Consultadas el 27 de octubre de 2026. Plantilla gratuita de Alex Latino · alexlatino.com/blog.</t>
  </si>
</sst>
</file>

<file path=xl/styles.xml><?xml version="1.0" encoding="utf-8"?>
<styleSheet xmlns="http://schemas.openxmlformats.org/spreadsheetml/2006/main">
  <numFmts count="6">
    <numFmt numFmtId="164" formatCode="#,##0"/>
    <numFmt numFmtId="165" formatCode="0.00%"/>
    <numFmt numFmtId="166" formatCode="0.0"/>
    <numFmt numFmtId="167" formatCode="dd/mm/yyyy"/>
    <numFmt numFmtId="168" formatCode="0.00%;-0.00%;"/>
    <numFmt numFmtId="169" formatCode="0.0;-0.0;"/>
  </numFmts>
  <fonts count="16">
    <font>
      <sz val="11"/>
      <color theme="1"/>
      <name val="Calibri"/>
      <family val="2"/>
      <scheme val="minor"/>
    </font>
    <font>
      <sz val="11"/>
      <color rgb="FF1B1428"/>
      <name val="Calibri"/>
      <family val="2"/>
      <scheme val="minor"/>
    </font>
    <font>
      <b/>
      <sz val="16"/>
      <color rgb="FFFFFFFF"/>
      <name val="Calibri"/>
      <family val="2"/>
      <scheme val="minor"/>
    </font>
    <font>
      <sz val="10"/>
      <color rgb="FFD4BD69"/>
      <name val="Calibri"/>
      <family val="2"/>
      <scheme val="minor"/>
    </font>
    <font>
      <i/>
      <sz val="11"/>
      <color rgb="FF7A5B00"/>
      <name val="Calibri"/>
      <family val="2"/>
      <scheme val="minor"/>
    </font>
    <font>
      <b/>
      <sz val="13"/>
      <color rgb="FF4A1076"/>
      <name val="Calibri"/>
      <family val="2"/>
      <scheme val="minor"/>
    </font>
    <font>
      <b/>
      <sz val="11"/>
      <color rgb="FF1B1428"/>
      <name val="Calibri"/>
      <family val="2"/>
      <scheme val="minor"/>
    </font>
    <font>
      <b/>
      <sz val="12"/>
      <color rgb="FF1B1428"/>
      <name val="Calibri"/>
      <family val="2"/>
      <scheme val="minor"/>
    </font>
    <font>
      <sz val="10"/>
      <color rgb="FF6B6580"/>
      <name val="Calibri"/>
      <family val="2"/>
      <scheme val="minor"/>
    </font>
    <font>
      <b/>
      <sz val="14"/>
      <color rgb="FF4A1076"/>
      <name val="Calibri"/>
      <family val="2"/>
      <scheme val="minor"/>
    </font>
    <font>
      <b/>
      <sz val="11"/>
      <color rgb="FF4A1076"/>
      <name val="Calibri"/>
      <family val="2"/>
      <scheme val="minor"/>
    </font>
    <font>
      <i/>
      <sz val="11"/>
      <color rgb="FF6B6580"/>
      <name val="Calibri"/>
      <family val="2"/>
      <scheme val="minor"/>
    </font>
    <font>
      <i/>
      <sz val="9"/>
      <color rgb="FF6B6580"/>
      <name val="Calibri"/>
      <family val="2"/>
      <scheme val="minor"/>
    </font>
    <font>
      <b/>
      <sz val="11"/>
      <color rgb="FFFFFFFF"/>
      <name val="Calibri"/>
      <family val="2"/>
      <scheme val="minor"/>
    </font>
    <font>
      <i/>
      <sz val="11"/>
      <color rgb="FF8A859B"/>
      <name val="Calibri"/>
      <family val="2"/>
      <scheme val="minor"/>
    </font>
    <font>
      <b/>
      <sz val="12"/>
      <color rgb="FFFFFFFF"/>
      <name val="Calibri"/>
      <family val="2"/>
      <scheme val="minor"/>
    </font>
  </fonts>
  <fills count="10">
    <fill>
      <patternFill patternType="none"/>
    </fill>
    <fill>
      <patternFill patternType="gray125"/>
    </fill>
    <fill>
      <patternFill patternType="solid">
        <fgColor rgb="FF1B1428"/>
        <bgColor indexed="64"/>
      </patternFill>
    </fill>
    <fill>
      <patternFill patternType="solid">
        <fgColor rgb="FFD4BD69"/>
        <bgColor indexed="64"/>
      </patternFill>
    </fill>
    <fill>
      <patternFill patternType="solid">
        <fgColor rgb="FFFFF6D6"/>
        <bgColor indexed="64"/>
      </patternFill>
    </fill>
    <fill>
      <patternFill patternType="solid">
        <fgColor rgb="FFEDE6FB"/>
        <bgColor indexed="64"/>
      </patternFill>
    </fill>
    <fill>
      <patternFill patternType="solid">
        <fgColor rgb="FFF6F2FF"/>
        <bgColor indexed="64"/>
      </patternFill>
    </fill>
    <fill>
      <patternFill patternType="solid">
        <fgColor rgb="FF4A1076"/>
        <bgColor indexed="64"/>
      </patternFill>
    </fill>
    <fill>
      <patternFill patternType="solid">
        <fgColor rgb="FFF2F0F6"/>
        <bgColor indexed="64"/>
      </patternFill>
    </fill>
    <fill>
      <patternFill patternType="solid">
        <fgColor rgb="FF7C5CFF"/>
        <bgColor indexed="64"/>
      </patternFill>
    </fill>
  </fills>
  <borders count="4">
    <border>
      <left/>
      <right/>
      <top/>
      <bottom/>
      <diagonal/>
    </border>
    <border>
      <left/>
      <right/>
      <top/>
      <bottom style="medium">
        <color rgb="FFD4BD69"/>
      </bottom>
      <diagonal/>
    </border>
    <border>
      <left style="thin">
        <color rgb="FFEDE6FB"/>
      </left>
      <right style="thin">
        <color rgb="FFEDE6FB"/>
      </right>
      <top style="thin">
        <color rgb="FFEDE6FB"/>
      </top>
      <bottom style="thin">
        <color rgb="FFEDE6FB"/>
      </bottom>
      <diagonal/>
    </border>
    <border>
      <left style="thin">
        <color rgb="FFD4BD69"/>
      </left>
      <right style="thin">
        <color rgb="FFD4BD69"/>
      </right>
      <top style="thin">
        <color rgb="FFD4BD69"/>
      </top>
      <bottom style="thin">
        <color rgb="FFD4BD69"/>
      </bottom>
      <diagonal/>
    </border>
  </borders>
  <cellStyleXfs count="1">
    <xf numFmtId="0" fontId="0" fillId="0" borderId="0"/>
  </cellStyleXfs>
  <cellXfs count="33">
    <xf numFmtId="0" fontId="0" fillId="0" borderId="0" xfId="0"/>
    <xf numFmtId="0" fontId="1" fillId="2" borderId="0" xfId="0" applyFont="1" applyFill="1" applyAlignment="1">
      <alignment vertical="center"/>
    </xf>
    <xf numFmtId="0" fontId="2" fillId="2" borderId="0" xfId="0" applyFont="1" applyFill="1" applyAlignment="1">
      <alignment vertical="center"/>
    </xf>
    <xf numFmtId="0" fontId="3" fillId="2" borderId="0" xfId="0" applyFont="1" applyFill="1" applyAlignment="1">
      <alignment vertical="center"/>
    </xf>
    <xf numFmtId="0" fontId="1" fillId="3" borderId="0" xfId="0" applyFont="1" applyFill="1" applyAlignment="1">
      <alignment vertical="center"/>
    </xf>
    <xf numFmtId="0" fontId="4" fillId="4" borderId="0" xfId="0" applyFont="1" applyFill="1" applyAlignment="1">
      <alignment horizontal="center" vertical="center"/>
    </xf>
    <xf numFmtId="0" fontId="5" fillId="0" borderId="1" xfId="0" applyFont="1" applyBorder="1" applyAlignment="1">
      <alignment vertical="center"/>
    </xf>
    <xf numFmtId="0" fontId="6" fillId="5" borderId="2" xfId="0" applyFont="1" applyFill="1" applyBorder="1" applyAlignment="1">
      <alignment vertical="center" wrapText="1"/>
    </xf>
    <xf numFmtId="164" fontId="7" fillId="4" borderId="3" xfId="0" applyNumberFormat="1" applyFont="1" applyFill="1" applyBorder="1" applyAlignment="1">
      <alignment horizontal="center" vertical="center"/>
    </xf>
    <xf numFmtId="0" fontId="8" fillId="0" borderId="0" xfId="0" applyFont="1" applyAlignment="1">
      <alignment vertical="center" wrapText="1"/>
    </xf>
    <xf numFmtId="0" fontId="7" fillId="4" borderId="3" xfId="0" applyFont="1" applyFill="1" applyBorder="1" applyAlignment="1">
      <alignment horizontal="center" vertical="center"/>
    </xf>
    <xf numFmtId="165" fontId="9" fillId="6" borderId="2" xfId="0" applyNumberFormat="1" applyFont="1" applyFill="1" applyBorder="1" applyAlignment="1">
      <alignment horizontal="center" vertical="center"/>
    </xf>
    <xf numFmtId="166" fontId="9" fillId="6" borderId="2" xfId="0" applyNumberFormat="1" applyFont="1" applyFill="1" applyBorder="1" applyAlignment="1">
      <alignment horizontal="center" vertical="center"/>
    </xf>
    <xf numFmtId="0" fontId="10" fillId="6" borderId="2" xfId="0" applyFont="1" applyFill="1" applyBorder="1" applyAlignment="1">
      <alignment vertical="center" wrapText="1"/>
    </xf>
    <xf numFmtId="0" fontId="10" fillId="0" borderId="0" xfId="0" applyFont="1" applyAlignment="1">
      <alignment vertical="center"/>
    </xf>
    <xf numFmtId="0" fontId="1" fillId="0" borderId="0" xfId="0" applyFont="1" applyAlignment="1">
      <alignment vertical="center"/>
    </xf>
    <xf numFmtId="0" fontId="6" fillId="5" borderId="2" xfId="0" applyFont="1" applyFill="1" applyBorder="1" applyAlignment="1">
      <alignment vertical="center"/>
    </xf>
    <xf numFmtId="165" fontId="1" fillId="0" borderId="2" xfId="0" applyNumberFormat="1" applyFont="1" applyBorder="1" applyAlignment="1">
      <alignment horizontal="center" vertical="center"/>
    </xf>
    <xf numFmtId="0" fontId="11" fillId="0" borderId="0" xfId="0" applyFont="1" applyAlignment="1">
      <alignment vertical="top" wrapText="1"/>
    </xf>
    <xf numFmtId="0" fontId="12" fillId="0" borderId="0" xfId="0" applyFont="1" applyAlignment="1">
      <alignment vertical="top" wrapText="1"/>
    </xf>
    <xf numFmtId="0" fontId="13" fillId="7" borderId="2" xfId="0" applyFont="1" applyFill="1" applyBorder="1" applyAlignment="1">
      <alignment horizontal="center" vertical="center" wrapText="1"/>
    </xf>
    <xf numFmtId="167" fontId="14" fillId="8" borderId="2" xfId="0" applyNumberFormat="1" applyFont="1" applyFill="1" applyBorder="1" applyAlignment="1">
      <alignment horizontal="center" vertical="center"/>
    </xf>
    <xf numFmtId="0" fontId="14" fillId="8" borderId="2" xfId="0" applyFont="1" applyFill="1" applyBorder="1" applyAlignment="1">
      <alignment horizontal="center" vertical="center"/>
    </xf>
    <xf numFmtId="164" fontId="14" fillId="8" borderId="2" xfId="0" applyNumberFormat="1" applyFont="1" applyFill="1" applyBorder="1" applyAlignment="1">
      <alignment vertical="center"/>
    </xf>
    <xf numFmtId="168" fontId="6" fillId="6" borderId="2" xfId="0" applyNumberFormat="1" applyFont="1" applyFill="1" applyBorder="1" applyAlignment="1">
      <alignment horizontal="center" vertical="center"/>
    </xf>
    <xf numFmtId="167" fontId="1" fillId="0" borderId="2" xfId="0" applyNumberFormat="1" applyFont="1" applyBorder="1" applyAlignment="1">
      <alignment horizontal="center" vertical="center"/>
    </xf>
    <xf numFmtId="0" fontId="1" fillId="0" borderId="2" xfId="0" applyFont="1" applyBorder="1" applyAlignment="1">
      <alignment horizontal="center" vertical="center"/>
    </xf>
    <xf numFmtId="164" fontId="1" fillId="0" borderId="2" xfId="0" applyNumberFormat="1" applyFont="1" applyBorder="1" applyAlignment="1">
      <alignment vertical="center"/>
    </xf>
    <xf numFmtId="0" fontId="10" fillId="0" borderId="0" xfId="0" applyFont="1" applyAlignment="1">
      <alignment horizontal="right" vertical="center"/>
    </xf>
    <xf numFmtId="165" fontId="15" fillId="9" borderId="0" xfId="0" applyNumberFormat="1" applyFont="1" applyFill="1" applyAlignment="1">
      <alignment horizontal="center" vertical="center"/>
    </xf>
    <xf numFmtId="0" fontId="14" fillId="8" borderId="2" xfId="0" applyFont="1" applyFill="1" applyBorder="1" applyAlignment="1">
      <alignment vertical="center"/>
    </xf>
    <xf numFmtId="169" fontId="6" fillId="6" borderId="2" xfId="0" applyNumberFormat="1" applyFont="1" applyFill="1" applyBorder="1" applyAlignment="1">
      <alignment horizontal="center" vertical="center"/>
    </xf>
    <xf numFmtId="0" fontId="1" fillId="0" borderId="2" xfId="0" applyFont="1" applyBorder="1" applyAlignment="1">
      <alignment vertical="center"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114300</xdr:colOff>
      <xdr:row>0</xdr:row>
      <xdr:rowOff>133350</xdr:rowOff>
    </xdr:from>
    <xdr:to>
      <xdr:col>1</xdr:col>
      <xdr:colOff>1624965</xdr:colOff>
      <xdr:row>1</xdr:row>
      <xdr:rowOff>358140</xdr:rowOff>
    </xdr:to>
    <xdr:pic>
      <xdr:nvPicPr>
        <xdr:cNvPr id="2" name="Picture 1" descr="logo-horizontal-blanco.png"/>
        <xdr:cNvPicPr>
          <a:picLocks noChangeAspect="1"/>
        </xdr:cNvPicPr>
      </xdr:nvPicPr>
      <xdr:blipFill>
        <a:blip xmlns:r="http://schemas.openxmlformats.org/officeDocument/2006/relationships" r:embed="rId1"/>
        <a:stretch>
          <a:fillRect/>
        </a:stretch>
      </xdr:blipFill>
      <xdr:spPr>
        <a:xfrm>
          <a:off x="114300" y="133350"/>
          <a:ext cx="1758315" cy="55816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114300</xdr:colOff>
      <xdr:row>0</xdr:row>
      <xdr:rowOff>133350</xdr:rowOff>
    </xdr:from>
    <xdr:to>
      <xdr:col>2</xdr:col>
      <xdr:colOff>110490</xdr:colOff>
      <xdr:row>1</xdr:row>
      <xdr:rowOff>358140</xdr:rowOff>
    </xdr:to>
    <xdr:pic>
      <xdr:nvPicPr>
        <xdr:cNvPr id="2" name="Picture 1" descr="logo-horizontal-blanco.png"/>
        <xdr:cNvPicPr>
          <a:picLocks noChangeAspect="1"/>
        </xdr:cNvPicPr>
      </xdr:nvPicPr>
      <xdr:blipFill>
        <a:blip xmlns:r="http://schemas.openxmlformats.org/officeDocument/2006/relationships" r:embed="rId1"/>
        <a:stretch>
          <a:fillRect/>
        </a:stretch>
      </xdr:blipFill>
      <xdr:spPr>
        <a:xfrm>
          <a:off x="114300" y="133350"/>
          <a:ext cx="1758315" cy="55816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114300</xdr:colOff>
      <xdr:row>0</xdr:row>
      <xdr:rowOff>133350</xdr:rowOff>
    </xdr:from>
    <xdr:to>
      <xdr:col>1</xdr:col>
      <xdr:colOff>91440</xdr:colOff>
      <xdr:row>1</xdr:row>
      <xdr:rowOff>358140</xdr:rowOff>
    </xdr:to>
    <xdr:pic>
      <xdr:nvPicPr>
        <xdr:cNvPr id="2" name="Picture 1" descr="logo-horizontal-blanco.png"/>
        <xdr:cNvPicPr>
          <a:picLocks noChangeAspect="1"/>
        </xdr:cNvPicPr>
      </xdr:nvPicPr>
      <xdr:blipFill>
        <a:blip xmlns:r="http://schemas.openxmlformats.org/officeDocument/2006/relationships" r:embed="rId1"/>
        <a:stretch>
          <a:fillRect/>
        </a:stretch>
      </xdr:blipFill>
      <xdr:spPr>
        <a:xfrm>
          <a:off x="114300" y="133350"/>
          <a:ext cx="1758315" cy="55816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114300</xdr:colOff>
      <xdr:row>0</xdr:row>
      <xdr:rowOff>133350</xdr:rowOff>
    </xdr:from>
    <xdr:to>
      <xdr:col>1</xdr:col>
      <xdr:colOff>1558290</xdr:colOff>
      <xdr:row>1</xdr:row>
      <xdr:rowOff>358140</xdr:rowOff>
    </xdr:to>
    <xdr:pic>
      <xdr:nvPicPr>
        <xdr:cNvPr id="2" name="Picture 1" descr="logo-horizontal-blanco.png"/>
        <xdr:cNvPicPr>
          <a:picLocks noChangeAspect="1"/>
        </xdr:cNvPicPr>
      </xdr:nvPicPr>
      <xdr:blipFill>
        <a:blip xmlns:r="http://schemas.openxmlformats.org/officeDocument/2006/relationships" r:embed="rId1"/>
        <a:stretch>
          <a:fillRect/>
        </a:stretch>
      </xdr:blipFill>
      <xdr:spPr>
        <a:xfrm>
          <a:off x="114300" y="133350"/>
          <a:ext cx="1758315" cy="55816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sheetPr>
    <tabColor rgb="FF7C5CFF"/>
    <pageSetUpPr fitToPage="1"/>
  </sheetPr>
  <dimension ref="A1:E34"/>
  <sheetViews>
    <sheetView showGridLines="0" tabSelected="1" workbookViewId="0"/>
  </sheetViews>
  <sheetFormatPr defaultRowHeight="15"/>
  <cols>
    <col min="1" max="1" width="3.7109375" customWidth="1"/>
    <col min="2" max="2" width="46.7109375" customWidth="1"/>
    <col min="3" max="3" width="18.7109375" customWidth="1"/>
    <col min="4" max="4" width="3.7109375" customWidth="1"/>
    <col min="5" max="5" width="54.7109375" customWidth="1"/>
  </cols>
  <sheetData>
    <row r="1" spans="1:5" s="1" customFormat="1" ht="26.25" customHeight="1">
      <c r="A1" s="1"/>
      <c r="B1" s="1"/>
      <c r="C1" s="1"/>
      <c r="D1" s="1"/>
      <c r="E1" s="1"/>
    </row>
    <row r="2" spans="1:5" s="1" customFormat="1" ht="30" customHeight="1">
      <c r="A2" s="1"/>
      <c r="B2" s="1"/>
      <c r="C2" s="1"/>
      <c r="D2" s="2" t="s">
        <v>0</v>
      </c>
      <c r="E2" s="1"/>
    </row>
    <row r="3" spans="1:5" s="1" customFormat="1" ht="26.25" customHeight="1">
      <c r="A3" s="1"/>
      <c r="B3" s="1"/>
      <c r="C3" s="1"/>
      <c r="D3" s="3" t="s">
        <v>1</v>
      </c>
      <c r="E3" s="1"/>
    </row>
    <row r="4" spans="1:5" s="4" customFormat="1" ht="3.75" customHeight="1">
      <c r="A4" s="4"/>
      <c r="B4" s="4"/>
      <c r="C4" s="4"/>
      <c r="D4" s="4"/>
      <c r="E4" s="4"/>
    </row>
    <row r="5" spans="1:5">
      <c r="B5" s="5" t="s">
        <v>2</v>
      </c>
      <c r="C5" s="5"/>
      <c r="D5" s="5"/>
      <c r="E5" s="5"/>
    </row>
    <row r="6" spans="1:5">
      <c r="B6" s="6" t="s">
        <v>3</v>
      </c>
      <c r="C6" s="6"/>
      <c r="D6" s="6"/>
      <c r="E6" s="6"/>
    </row>
    <row r="7" spans="1:5">
      <c r="B7" s="7" t="s">
        <v>4</v>
      </c>
      <c r="C7" s="8">
        <v>5000</v>
      </c>
      <c r="E7" s="9" t="s">
        <v>5</v>
      </c>
    </row>
    <row r="8" spans="1:5">
      <c r="B8" s="7" t="s">
        <v>6</v>
      </c>
      <c r="C8" s="8">
        <v>1500</v>
      </c>
      <c r="E8" s="9" t="s">
        <v>7</v>
      </c>
    </row>
    <row r="9" spans="1:5">
      <c r="B9" s="7" t="s">
        <v>8</v>
      </c>
      <c r="C9" s="8">
        <v>20</v>
      </c>
      <c r="E9" s="9"/>
    </row>
    <row r="10" spans="1:5">
      <c r="B10" s="7" t="s">
        <v>9</v>
      </c>
      <c r="C10" s="8">
        <v>2</v>
      </c>
      <c r="E10" s="9"/>
    </row>
    <row r="11" spans="1:5">
      <c r="B11" s="7" t="s">
        <v>10</v>
      </c>
      <c r="C11" s="8">
        <v>4</v>
      </c>
      <c r="E11" s="9"/>
    </row>
    <row r="12" spans="1:5">
      <c r="B12" s="7" t="s">
        <v>11</v>
      </c>
      <c r="C12" s="8">
        <v>3</v>
      </c>
      <c r="E12" s="9" t="s">
        <v>12</v>
      </c>
    </row>
    <row r="13" spans="1:5">
      <c r="B13" s="7" t="s">
        <v>13</v>
      </c>
      <c r="C13" s="10" t="s">
        <v>14</v>
      </c>
      <c r="E13" s="9" t="s">
        <v>15</v>
      </c>
    </row>
    <row r="15" spans="1:5">
      <c r="B15" s="6" t="s">
        <v>16</v>
      </c>
      <c r="C15" s="6"/>
      <c r="D15" s="6"/>
      <c r="E15" s="6"/>
    </row>
    <row r="16" spans="1:5" ht="33.75" customHeight="1">
      <c r="B16" s="7" t="s">
        <v>17</v>
      </c>
      <c r="C16" s="11">
        <f>IFERROR((C9+C10+C11+C12)/C7,"")</f>
        <v>0.0058</v>
      </c>
      <c r="E16" s="9" t="s">
        <v>18</v>
      </c>
    </row>
    <row r="17" spans="2:5" ht="33.75" customHeight="1">
      <c r="B17" s="7" t="s">
        <v>19</v>
      </c>
      <c r="C17" s="11">
        <f>IFERROR((C9+C10)/C7,"")</f>
        <v>0.0044</v>
      </c>
      <c r="E17" s="9" t="s">
        <v>20</v>
      </c>
    </row>
    <row r="18" spans="2:5" ht="33.75" customHeight="1">
      <c r="B18" s="7" t="s">
        <v>21</v>
      </c>
      <c r="C18" s="11">
        <f>IFERROR((C9+C10+C11+C12)/C8,"")</f>
        <v>0.019333333333333334</v>
      </c>
      <c r="E18" s="9" t="s">
        <v>22</v>
      </c>
    </row>
    <row r="19" spans="2:5" ht="33.75" customHeight="1">
      <c r="B19" s="7" t="s">
        <v>23</v>
      </c>
      <c r="C19" s="12">
        <f>IFERROR(C10/C9*100,"")</f>
        <v>10</v>
      </c>
      <c r="E19" s="9" t="s">
        <v>24</v>
      </c>
    </row>
    <row r="21" spans="2:5">
      <c r="B21" s="6" t="s">
        <v>25</v>
      </c>
      <c r="C21" s="6"/>
      <c r="D21" s="6"/>
      <c r="E21" s="6"/>
    </row>
    <row r="22" spans="2:5" ht="33.75" customHeight="1">
      <c r="B22" s="7" t="s">
        <v>26</v>
      </c>
      <c r="C22" s="11">
        <f>IFERROR(INDEX($C$28:$C$31,MATCH(C13,$B$28:$B$31,0)),"")</f>
        <v>0.0052</v>
      </c>
    </row>
    <row r="23" spans="2:5" ht="33.75" customHeight="1">
      <c r="B23" s="7" t="s">
        <v>27</v>
      </c>
      <c r="C23" s="11">
        <f>C17</f>
        <v>0.0044</v>
      </c>
    </row>
    <row r="24" spans="2:5" ht="33.75" customHeight="1">
      <c r="B24" s="7" t="s">
        <v>28</v>
      </c>
      <c r="C24" s="13" t="str">
        <f>IF(OR(C22="",C23=""),"",IF(C23&gt;=C22,"Igual o por encima del promedio de referencia","Por debajo del promedio de referencia: normal si tu cuenta es pequeña o tu audiencia está muy segmentada"))</f>
        <v>Por debajo del promedio de referencia: normal si tu cuenta es pequeña o tu audiencia está muy segmentada</v>
      </c>
      <c r="D24" s="13"/>
      <c r="E24" s="13"/>
    </row>
    <row r="27" spans="2:5">
      <c r="B27" s="14" t="s">
        <v>29</v>
      </c>
      <c r="C27" s="15"/>
    </row>
    <row r="28" spans="2:5">
      <c r="B28" s="16" t="s">
        <v>30</v>
      </c>
      <c r="C28" s="17">
        <v>0.0048</v>
      </c>
    </row>
    <row r="29" spans="2:5">
      <c r="B29" s="16" t="s">
        <v>31</v>
      </c>
      <c r="C29" s="17">
        <v>0.0055</v>
      </c>
    </row>
    <row r="30" spans="2:5">
      <c r="B30" s="16" t="s">
        <v>14</v>
      </c>
      <c r="C30" s="17">
        <v>0.0052</v>
      </c>
    </row>
    <row r="31" spans="2:5">
      <c r="B31" s="16" t="s">
        <v>32</v>
      </c>
      <c r="C31" s="17">
        <v>0.0037</v>
      </c>
    </row>
    <row r="33" spans="1:5" ht="44.25" customHeight="1">
      <c r="B33" s="18" t="s">
        <v>33</v>
      </c>
      <c r="C33" s="18"/>
      <c r="D33" s="18"/>
      <c r="E33" s="18"/>
    </row>
    <row r="34" spans="1:5" ht="27.75" customHeight="1">
      <c r="A34" s="19" t="s">
        <v>34</v>
      </c>
      <c r="B34" s="19"/>
      <c r="C34" s="19"/>
      <c r="D34" s="19"/>
      <c r="E34" s="19"/>
    </row>
  </sheetData>
  <mergeCells count="7">
    <mergeCell ref="B5:E5"/>
    <mergeCell ref="B6:E6"/>
    <mergeCell ref="B15:E15"/>
    <mergeCell ref="B21:E21"/>
    <mergeCell ref="C24:E24"/>
    <mergeCell ref="B33:E33"/>
    <mergeCell ref="A34:E34"/>
  </mergeCells>
  <dataValidations count="1">
    <dataValidation type="list" allowBlank="1" showInputMessage="1" showErrorMessage="1" sqref="C13">
      <formula1>"Todos,Carrusel,Reel,Imagen"</formula1>
    </dataValidation>
  </dataValidations>
  <pageMargins left="0.7" right="0.7" top="0.75" bottom="0.75" header="0.3" footer="0.3"/>
  <pageSetup paperSize="9" fitToHeight="0" orientation="landscape"/>
  <headerFooter>
    <oddFooter>&amp;L&amp;"Calibri,Regular"&amp;9alexlatino.com/blog&amp;R&amp;"Calibri,Regular"&amp;9Página &amp;P de &amp;N</oddFooter>
  </headerFooter>
  <drawing r:id="rId1"/>
</worksheet>
</file>

<file path=xl/worksheets/sheet2.xml><?xml version="1.0" encoding="utf-8"?>
<worksheet xmlns="http://schemas.openxmlformats.org/spreadsheetml/2006/main" xmlns:r="http://schemas.openxmlformats.org/officeDocument/2006/relationships">
  <sheetPr>
    <tabColor rgb="FFD4BD69"/>
    <pageSetUpPr fitToPage="1"/>
  </sheetPr>
  <dimension ref="A1:K38"/>
  <sheetViews>
    <sheetView showGridLines="0" workbookViewId="0">
      <pane xSplit="1" ySplit="6" topLeftCell="B7" activePane="bottomRight" state="frozen"/>
      <selection pane="topRight" activeCell="B1" sqref="B1"/>
      <selection pane="bottomLeft" activeCell="A7" sqref="A7"/>
      <selection pane="bottomRight"/>
    </sheetView>
  </sheetViews>
  <sheetFormatPr defaultRowHeight="15"/>
  <cols>
    <col min="1" max="1" width="13.7109375" customWidth="1"/>
    <col min="2" max="3" width="12.7109375" customWidth="1"/>
    <col min="4" max="5" width="11.7109375" customWidth="1"/>
    <col min="6" max="6" width="13.7109375" customWidth="1"/>
    <col min="7" max="7" width="12.7109375" customWidth="1"/>
    <col min="8" max="8" width="10.7109375" customWidth="1"/>
    <col min="9" max="9" width="14.7109375" customWidth="1"/>
    <col min="10" max="10" width="16.7109375" customWidth="1"/>
    <col min="11" max="11" width="14.7109375" customWidth="1"/>
  </cols>
  <sheetData>
    <row r="1" spans="1:11" s="1" customFormat="1" ht="26.25" customHeight="1">
      <c r="A1" s="1"/>
      <c r="B1" s="1"/>
      <c r="C1" s="1"/>
      <c r="D1" s="1"/>
      <c r="E1" s="1"/>
      <c r="F1" s="1"/>
      <c r="G1" s="1"/>
      <c r="H1" s="1"/>
      <c r="I1" s="1"/>
      <c r="J1" s="1"/>
      <c r="K1" s="1"/>
    </row>
    <row r="2" spans="1:11" s="1" customFormat="1" ht="30" customHeight="1">
      <c r="A2" s="1"/>
      <c r="B2" s="1"/>
      <c r="C2" s="1"/>
      <c r="D2" s="2" t="s">
        <v>0</v>
      </c>
      <c r="E2" s="1"/>
      <c r="F2" s="1"/>
      <c r="G2" s="1"/>
      <c r="H2" s="1"/>
      <c r="I2" s="1"/>
      <c r="J2" s="1"/>
      <c r="K2" s="1"/>
    </row>
    <row r="3" spans="1:11" s="1" customFormat="1" ht="26.25" customHeight="1">
      <c r="A3" s="1"/>
      <c r="B3" s="1"/>
      <c r="C3" s="1"/>
      <c r="D3" s="3" t="s">
        <v>35</v>
      </c>
      <c r="E3" s="1"/>
      <c r="F3" s="1"/>
      <c r="G3" s="1"/>
      <c r="H3" s="1"/>
      <c r="I3" s="1"/>
      <c r="J3" s="1"/>
      <c r="K3" s="1"/>
    </row>
    <row r="4" spans="1:11" s="4" customFormat="1" ht="3.75" customHeight="1">
      <c r="A4" s="4"/>
      <c r="B4" s="4"/>
      <c r="C4" s="4"/>
      <c r="D4" s="4"/>
      <c r="E4" s="4"/>
      <c r="F4" s="4"/>
      <c r="G4" s="4"/>
      <c r="H4" s="4"/>
      <c r="I4" s="4"/>
      <c r="J4" s="4"/>
      <c r="K4" s="4"/>
    </row>
    <row r="5" spans="1:11">
      <c r="A5" s="5" t="s">
        <v>36</v>
      </c>
      <c r="B5" s="5"/>
      <c r="C5" s="5"/>
      <c r="D5" s="5"/>
      <c r="E5" s="5"/>
      <c r="F5" s="5"/>
      <c r="G5" s="5"/>
      <c r="H5" s="5"/>
      <c r="I5" s="5"/>
      <c r="J5" s="5"/>
      <c r="K5" s="5"/>
    </row>
    <row r="6" spans="1:11" ht="33.75" customHeight="1">
      <c r="A6" s="20" t="s">
        <v>37</v>
      </c>
      <c r="B6" s="20" t="s">
        <v>38</v>
      </c>
      <c r="C6" s="20" t="s">
        <v>4</v>
      </c>
      <c r="D6" s="20" t="s">
        <v>39</v>
      </c>
      <c r="E6" s="20" t="s">
        <v>8</v>
      </c>
      <c r="F6" s="20" t="s">
        <v>9</v>
      </c>
      <c r="G6" s="20" t="s">
        <v>10</v>
      </c>
      <c r="H6" s="20" t="s">
        <v>40</v>
      </c>
      <c r="I6" s="20" t="s">
        <v>41</v>
      </c>
      <c r="J6" s="20" t="s">
        <v>42</v>
      </c>
      <c r="K6" s="20" t="s">
        <v>43</v>
      </c>
    </row>
    <row r="7" spans="1:11">
      <c r="A7" s="21">
        <v>46293</v>
      </c>
      <c r="B7" s="22" t="s">
        <v>14</v>
      </c>
      <c r="C7" s="23">
        <v>5100</v>
      </c>
      <c r="D7" s="23">
        <v>2100</v>
      </c>
      <c r="E7" s="23">
        <v>31</v>
      </c>
      <c r="F7" s="23">
        <v>3</v>
      </c>
      <c r="G7" s="23">
        <v>6</v>
      </c>
      <c r="H7" s="23">
        <v>9</v>
      </c>
      <c r="I7" s="24">
        <f>IF(OR(C7="",C7=0),"",(E7+F7+G7+H7)/C7)</f>
        <v>0.009607843137254901</v>
      </c>
      <c r="J7" s="24">
        <f>IF(OR(C7="",C7=0),"",(E7+F7)/C7)</f>
        <v>0.006666666666666667</v>
      </c>
      <c r="K7" s="24">
        <f>IF(OR(D7="",D7=0),"",(E7+F7+G7+H7)/D7)</f>
        <v>0.023333333333333334</v>
      </c>
    </row>
    <row r="8" spans="1:11">
      <c r="A8" s="21">
        <v>46296</v>
      </c>
      <c r="B8" s="22" t="s">
        <v>31</v>
      </c>
      <c r="C8" s="23">
        <v>5120</v>
      </c>
      <c r="D8" s="23">
        <v>1500</v>
      </c>
      <c r="E8" s="23">
        <v>27</v>
      </c>
      <c r="F8" s="23">
        <v>4</v>
      </c>
      <c r="G8" s="23">
        <v>11</v>
      </c>
      <c r="H8" s="23">
        <v>5</v>
      </c>
      <c r="I8" s="24">
        <f>IF(OR(C8="",C8=0),"",(E8+F8+G8+H8)/C8)</f>
        <v>0.0091796875</v>
      </c>
      <c r="J8" s="24">
        <f>IF(OR(C8="",C8=0),"",(E8+F8)/C8)</f>
        <v>0.0060546875</v>
      </c>
      <c r="K8" s="24">
        <f>IF(OR(D8="",D8=0),"",(E8+F8+G8+H8)/D8)</f>
        <v>0.03133333333333333</v>
      </c>
    </row>
    <row r="9" spans="1:11">
      <c r="A9" s="21">
        <v>46300</v>
      </c>
      <c r="B9" s="22" t="s">
        <v>32</v>
      </c>
      <c r="C9" s="23">
        <v>5150</v>
      </c>
      <c r="D9" s="23">
        <v>900</v>
      </c>
      <c r="E9" s="23">
        <v>15</v>
      </c>
      <c r="F9" s="23">
        <v>1</v>
      </c>
      <c r="G9" s="23">
        <v>1</v>
      </c>
      <c r="H9" s="23">
        <v>0</v>
      </c>
      <c r="I9" s="24">
        <f>IF(OR(C9="",C9=0),"",(E9+F9+G9+H9)/C9)</f>
        <v>0.0033009708737864077</v>
      </c>
      <c r="J9" s="24">
        <f>IF(OR(C9="",C9=0),"",(E9+F9)/C9)</f>
        <v>0.0031067961165048546</v>
      </c>
      <c r="K9" s="24">
        <f>IF(OR(D9="",D9=0),"",(E9+F9+G9+H9)/D9)</f>
        <v>0.01888888888888889</v>
      </c>
    </row>
    <row r="10" spans="1:11">
      <c r="A10" s="21">
        <v>46303</v>
      </c>
      <c r="B10" s="22" t="s">
        <v>14</v>
      </c>
      <c r="C10" s="23">
        <v>5190</v>
      </c>
      <c r="D10" s="23">
        <v>2600</v>
      </c>
      <c r="E10" s="23">
        <v>38</v>
      </c>
      <c r="F10" s="23">
        <v>5</v>
      </c>
      <c r="G10" s="23">
        <v>8</v>
      </c>
      <c r="H10" s="23">
        <v>14</v>
      </c>
      <c r="I10" s="24">
        <f>IF(OR(C10="",C10=0),"",(E10+F10+G10+H10)/C10)</f>
        <v>0.012524084778420038</v>
      </c>
      <c r="J10" s="24">
        <f>IF(OR(C10="",C10=0),"",(E10+F10)/C10)</f>
        <v>0.008285163776493257</v>
      </c>
      <c r="K10" s="24">
        <f>IF(OR(D10="",D10=0),"",(E10+F10+G10+H10)/D10)</f>
        <v>0.025</v>
      </c>
    </row>
    <row r="11" spans="1:11">
      <c r="A11" s="21">
        <v>46307</v>
      </c>
      <c r="B11" s="22" t="s">
        <v>31</v>
      </c>
      <c r="C11" s="23">
        <v>5230</v>
      </c>
      <c r="D11" s="23">
        <v>1700</v>
      </c>
      <c r="E11" s="23">
        <v>30</v>
      </c>
      <c r="F11" s="23">
        <v>2</v>
      </c>
      <c r="G11" s="23">
        <v>14</v>
      </c>
      <c r="H11" s="23">
        <v>6</v>
      </c>
      <c r="I11" s="24">
        <f>IF(OR(C11="",C11=0),"",(E11+F11+G11+H11)/C11)</f>
        <v>0.00994263862332696</v>
      </c>
      <c r="J11" s="24">
        <f>IF(OR(C11="",C11=0),"",(E11+F11)/C11)</f>
        <v>0.006118546845124283</v>
      </c>
      <c r="K11" s="24">
        <f>IF(OR(D11="",D11=0),"",(E11+F11+G11+H11)/D11)</f>
        <v>0.03058823529411765</v>
      </c>
    </row>
    <row r="12" spans="1:11">
      <c r="A12" s="21">
        <v>46310</v>
      </c>
      <c r="B12" s="22" t="s">
        <v>32</v>
      </c>
      <c r="C12" s="23">
        <v>5260</v>
      </c>
      <c r="D12" s="23">
        <v>800</v>
      </c>
      <c r="E12" s="23">
        <v>12</v>
      </c>
      <c r="F12" s="23">
        <v>1</v>
      </c>
      <c r="G12" s="23">
        <v>0</v>
      </c>
      <c r="H12" s="23">
        <v>1</v>
      </c>
      <c r="I12" s="24">
        <f>IF(OR(C12="",C12=0),"",(E12+F12+G12+H12)/C12)</f>
        <v>0.002661596958174905</v>
      </c>
      <c r="J12" s="24">
        <f>IF(OR(C12="",C12=0),"",(E12+F12)/C12)</f>
        <v>0.00247148288973384</v>
      </c>
      <c r="K12" s="24">
        <f>IF(OR(D12="",D12=0),"",(E12+F12+G12+H12)/D12)</f>
        <v>0.0175</v>
      </c>
    </row>
    <row r="13" spans="1:11">
      <c r="A13" s="25"/>
      <c r="B13" s="26"/>
      <c r="C13" s="27"/>
      <c r="D13" s="27"/>
      <c r="E13" s="27"/>
      <c r="F13" s="27"/>
      <c r="G13" s="27"/>
      <c r="H13" s="27"/>
      <c r="I13" s="24">
        <f>IF(OR(C13="",C13=0),"",(E13+F13+G13+H13)/C13)</f>
        <v/>
      </c>
      <c r="J13" s="24">
        <f>IF(OR(C13="",C13=0),"",(E13+F13)/C13)</f>
        <v/>
      </c>
      <c r="K13" s="24">
        <f>IF(OR(D13="",D13=0),"",(E13+F13+G13+H13)/D13)</f>
        <v/>
      </c>
    </row>
    <row r="14" spans="1:11">
      <c r="A14" s="25"/>
      <c r="B14" s="26"/>
      <c r="C14" s="27"/>
      <c r="D14" s="27"/>
      <c r="E14" s="27"/>
      <c r="F14" s="27"/>
      <c r="G14" s="27"/>
      <c r="H14" s="27"/>
      <c r="I14" s="24">
        <f>IF(OR(C14="",C14=0),"",(E14+F14+G14+H14)/C14)</f>
        <v/>
      </c>
      <c r="J14" s="24">
        <f>IF(OR(C14="",C14=0),"",(E14+F14)/C14)</f>
        <v/>
      </c>
      <c r="K14" s="24">
        <f>IF(OR(D14="",D14=0),"",(E14+F14+G14+H14)/D14)</f>
        <v/>
      </c>
    </row>
    <row r="15" spans="1:11">
      <c r="A15" s="25"/>
      <c r="B15" s="26"/>
      <c r="C15" s="27"/>
      <c r="D15" s="27"/>
      <c r="E15" s="27"/>
      <c r="F15" s="27"/>
      <c r="G15" s="27"/>
      <c r="H15" s="27"/>
      <c r="I15" s="24">
        <f>IF(OR(C15="",C15=0),"",(E15+F15+G15+H15)/C15)</f>
        <v/>
      </c>
      <c r="J15" s="24">
        <f>IF(OR(C15="",C15=0),"",(E15+F15)/C15)</f>
        <v/>
      </c>
      <c r="K15" s="24">
        <f>IF(OR(D15="",D15=0),"",(E15+F15+G15+H15)/D15)</f>
        <v/>
      </c>
    </row>
    <row r="16" spans="1:11">
      <c r="A16" s="25"/>
      <c r="B16" s="26"/>
      <c r="C16" s="27"/>
      <c r="D16" s="27"/>
      <c r="E16" s="27"/>
      <c r="F16" s="27"/>
      <c r="G16" s="27"/>
      <c r="H16" s="27"/>
      <c r="I16" s="24">
        <f>IF(OR(C16="",C16=0),"",(E16+F16+G16+H16)/C16)</f>
        <v/>
      </c>
      <c r="J16" s="24">
        <f>IF(OR(C16="",C16=0),"",(E16+F16)/C16)</f>
        <v/>
      </c>
      <c r="K16" s="24">
        <f>IF(OR(D16="",D16=0),"",(E16+F16+G16+H16)/D16)</f>
        <v/>
      </c>
    </row>
    <row r="17" spans="1:11">
      <c r="A17" s="25"/>
      <c r="B17" s="26"/>
      <c r="C17" s="27"/>
      <c r="D17" s="27"/>
      <c r="E17" s="27"/>
      <c r="F17" s="27"/>
      <c r="G17" s="27"/>
      <c r="H17" s="27"/>
      <c r="I17" s="24">
        <f>IF(OR(C17="",C17=0),"",(E17+F17+G17+H17)/C17)</f>
        <v/>
      </c>
      <c r="J17" s="24">
        <f>IF(OR(C17="",C17=0),"",(E17+F17)/C17)</f>
        <v/>
      </c>
      <c r="K17" s="24">
        <f>IF(OR(D17="",D17=0),"",(E17+F17+G17+H17)/D17)</f>
        <v/>
      </c>
    </row>
    <row r="18" spans="1:11">
      <c r="A18" s="25"/>
      <c r="B18" s="26"/>
      <c r="C18" s="27"/>
      <c r="D18" s="27"/>
      <c r="E18" s="27"/>
      <c r="F18" s="27"/>
      <c r="G18" s="27"/>
      <c r="H18" s="27"/>
      <c r="I18" s="24">
        <f>IF(OR(C18="",C18=0),"",(E18+F18+G18+H18)/C18)</f>
        <v/>
      </c>
      <c r="J18" s="24">
        <f>IF(OR(C18="",C18=0),"",(E18+F18)/C18)</f>
        <v/>
      </c>
      <c r="K18" s="24">
        <f>IF(OR(D18="",D18=0),"",(E18+F18+G18+H18)/D18)</f>
        <v/>
      </c>
    </row>
    <row r="19" spans="1:11">
      <c r="A19" s="25"/>
      <c r="B19" s="26"/>
      <c r="C19" s="27"/>
      <c r="D19" s="27"/>
      <c r="E19" s="27"/>
      <c r="F19" s="27"/>
      <c r="G19" s="27"/>
      <c r="H19" s="27"/>
      <c r="I19" s="24">
        <f>IF(OR(C19="",C19=0),"",(E19+F19+G19+H19)/C19)</f>
        <v/>
      </c>
      <c r="J19" s="24">
        <f>IF(OR(C19="",C19=0),"",(E19+F19)/C19)</f>
        <v/>
      </c>
      <c r="K19" s="24">
        <f>IF(OR(D19="",D19=0),"",(E19+F19+G19+H19)/D19)</f>
        <v/>
      </c>
    </row>
    <row r="20" spans="1:11">
      <c r="A20" s="25"/>
      <c r="B20" s="26"/>
      <c r="C20" s="27"/>
      <c r="D20" s="27"/>
      <c r="E20" s="27"/>
      <c r="F20" s="27"/>
      <c r="G20" s="27"/>
      <c r="H20" s="27"/>
      <c r="I20" s="24">
        <f>IF(OR(C20="",C20=0),"",(E20+F20+G20+H20)/C20)</f>
        <v/>
      </c>
      <c r="J20" s="24">
        <f>IF(OR(C20="",C20=0),"",(E20+F20)/C20)</f>
        <v/>
      </c>
      <c r="K20" s="24">
        <f>IF(OR(D20="",D20=0),"",(E20+F20+G20+H20)/D20)</f>
        <v/>
      </c>
    </row>
    <row r="21" spans="1:11">
      <c r="A21" s="25"/>
      <c r="B21" s="26"/>
      <c r="C21" s="27"/>
      <c r="D21" s="27"/>
      <c r="E21" s="27"/>
      <c r="F21" s="27"/>
      <c r="G21" s="27"/>
      <c r="H21" s="27"/>
      <c r="I21" s="24">
        <f>IF(OR(C21="",C21=0),"",(E21+F21+G21+H21)/C21)</f>
        <v/>
      </c>
      <c r="J21" s="24">
        <f>IF(OR(C21="",C21=0),"",(E21+F21)/C21)</f>
        <v/>
      </c>
      <c r="K21" s="24">
        <f>IF(OR(D21="",D21=0),"",(E21+F21+G21+H21)/D21)</f>
        <v/>
      </c>
    </row>
    <row r="22" spans="1:11">
      <c r="A22" s="25"/>
      <c r="B22" s="26"/>
      <c r="C22" s="27"/>
      <c r="D22" s="27"/>
      <c r="E22" s="27"/>
      <c r="F22" s="27"/>
      <c r="G22" s="27"/>
      <c r="H22" s="27"/>
      <c r="I22" s="24">
        <f>IF(OR(C22="",C22=0),"",(E22+F22+G22+H22)/C22)</f>
        <v/>
      </c>
      <c r="J22" s="24">
        <f>IF(OR(C22="",C22=0),"",(E22+F22)/C22)</f>
        <v/>
      </c>
      <c r="K22" s="24">
        <f>IF(OR(D22="",D22=0),"",(E22+F22+G22+H22)/D22)</f>
        <v/>
      </c>
    </row>
    <row r="23" spans="1:11">
      <c r="A23" s="25"/>
      <c r="B23" s="26"/>
      <c r="C23" s="27"/>
      <c r="D23" s="27"/>
      <c r="E23" s="27"/>
      <c r="F23" s="27"/>
      <c r="G23" s="27"/>
      <c r="H23" s="27"/>
      <c r="I23" s="24">
        <f>IF(OR(C23="",C23=0),"",(E23+F23+G23+H23)/C23)</f>
        <v/>
      </c>
      <c r="J23" s="24">
        <f>IF(OR(C23="",C23=0),"",(E23+F23)/C23)</f>
        <v/>
      </c>
      <c r="K23" s="24">
        <f>IF(OR(D23="",D23=0),"",(E23+F23+G23+H23)/D23)</f>
        <v/>
      </c>
    </row>
    <row r="24" spans="1:11">
      <c r="A24" s="25"/>
      <c r="B24" s="26"/>
      <c r="C24" s="27"/>
      <c r="D24" s="27"/>
      <c r="E24" s="27"/>
      <c r="F24" s="27"/>
      <c r="G24" s="27"/>
      <c r="H24" s="27"/>
      <c r="I24" s="24">
        <f>IF(OR(C24="",C24=0),"",(E24+F24+G24+H24)/C24)</f>
        <v/>
      </c>
      <c r="J24" s="24">
        <f>IF(OR(C24="",C24=0),"",(E24+F24)/C24)</f>
        <v/>
      </c>
      <c r="K24" s="24">
        <f>IF(OR(D24="",D24=0),"",(E24+F24+G24+H24)/D24)</f>
        <v/>
      </c>
    </row>
    <row r="25" spans="1:11">
      <c r="A25" s="25"/>
      <c r="B25" s="26"/>
      <c r="C25" s="27"/>
      <c r="D25" s="27"/>
      <c r="E25" s="27"/>
      <c r="F25" s="27"/>
      <c r="G25" s="27"/>
      <c r="H25" s="27"/>
      <c r="I25" s="24">
        <f>IF(OR(C25="",C25=0),"",(E25+F25+G25+H25)/C25)</f>
        <v/>
      </c>
      <c r="J25" s="24">
        <f>IF(OR(C25="",C25=0),"",(E25+F25)/C25)</f>
        <v/>
      </c>
      <c r="K25" s="24">
        <f>IF(OR(D25="",D25=0),"",(E25+F25+G25+H25)/D25)</f>
        <v/>
      </c>
    </row>
    <row r="26" spans="1:11">
      <c r="A26" s="25"/>
      <c r="B26" s="26"/>
      <c r="C26" s="27"/>
      <c r="D26" s="27"/>
      <c r="E26" s="27"/>
      <c r="F26" s="27"/>
      <c r="G26" s="27"/>
      <c r="H26" s="27"/>
      <c r="I26" s="24">
        <f>IF(OR(C26="",C26=0),"",(E26+F26+G26+H26)/C26)</f>
        <v/>
      </c>
      <c r="J26" s="24">
        <f>IF(OR(C26="",C26=0),"",(E26+F26)/C26)</f>
        <v/>
      </c>
      <c r="K26" s="24">
        <f>IF(OR(D26="",D26=0),"",(E26+F26+G26+H26)/D26)</f>
        <v/>
      </c>
    </row>
    <row r="27" spans="1:11">
      <c r="A27" s="25"/>
      <c r="B27" s="26"/>
      <c r="C27" s="27"/>
      <c r="D27" s="27"/>
      <c r="E27" s="27"/>
      <c r="F27" s="27"/>
      <c r="G27" s="27"/>
      <c r="H27" s="27"/>
      <c r="I27" s="24">
        <f>IF(OR(C27="",C27=0),"",(E27+F27+G27+H27)/C27)</f>
        <v/>
      </c>
      <c r="J27" s="24">
        <f>IF(OR(C27="",C27=0),"",(E27+F27)/C27)</f>
        <v/>
      </c>
      <c r="K27" s="24">
        <f>IF(OR(D27="",D27=0),"",(E27+F27+G27+H27)/D27)</f>
        <v/>
      </c>
    </row>
    <row r="28" spans="1:11">
      <c r="A28" s="25"/>
      <c r="B28" s="26"/>
      <c r="C28" s="27"/>
      <c r="D28" s="27"/>
      <c r="E28" s="27"/>
      <c r="F28" s="27"/>
      <c r="G28" s="27"/>
      <c r="H28" s="27"/>
      <c r="I28" s="24">
        <f>IF(OR(C28="",C28=0),"",(E28+F28+G28+H28)/C28)</f>
        <v/>
      </c>
      <c r="J28" s="24">
        <f>IF(OR(C28="",C28=0),"",(E28+F28)/C28)</f>
        <v/>
      </c>
      <c r="K28" s="24">
        <f>IF(OR(D28="",D28=0),"",(E28+F28+G28+H28)/D28)</f>
        <v/>
      </c>
    </row>
    <row r="29" spans="1:11">
      <c r="A29" s="25"/>
      <c r="B29" s="26"/>
      <c r="C29" s="27"/>
      <c r="D29" s="27"/>
      <c r="E29" s="27"/>
      <c r="F29" s="27"/>
      <c r="G29" s="27"/>
      <c r="H29" s="27"/>
      <c r="I29" s="24">
        <f>IF(OR(C29="",C29=0),"",(E29+F29+G29+H29)/C29)</f>
        <v/>
      </c>
      <c r="J29" s="24">
        <f>IF(OR(C29="",C29=0),"",(E29+F29)/C29)</f>
        <v/>
      </c>
      <c r="K29" s="24">
        <f>IF(OR(D29="",D29=0),"",(E29+F29+G29+H29)/D29)</f>
        <v/>
      </c>
    </row>
    <row r="30" spans="1:11">
      <c r="A30" s="25"/>
      <c r="B30" s="26"/>
      <c r="C30" s="27"/>
      <c r="D30" s="27"/>
      <c r="E30" s="27"/>
      <c r="F30" s="27"/>
      <c r="G30" s="27"/>
      <c r="H30" s="27"/>
      <c r="I30" s="24">
        <f>IF(OR(C30="",C30=0),"",(E30+F30+G30+H30)/C30)</f>
        <v/>
      </c>
      <c r="J30" s="24">
        <f>IF(OR(C30="",C30=0),"",(E30+F30)/C30)</f>
        <v/>
      </c>
      <c r="K30" s="24">
        <f>IF(OR(D30="",D30=0),"",(E30+F30+G30+H30)/D30)</f>
        <v/>
      </c>
    </row>
    <row r="31" spans="1:11">
      <c r="A31" s="25"/>
      <c r="B31" s="26"/>
      <c r="C31" s="27"/>
      <c r="D31" s="27"/>
      <c r="E31" s="27"/>
      <c r="F31" s="27"/>
      <c r="G31" s="27"/>
      <c r="H31" s="27"/>
      <c r="I31" s="24">
        <f>IF(OR(C31="",C31=0),"",(E31+F31+G31+H31)/C31)</f>
        <v/>
      </c>
      <c r="J31" s="24">
        <f>IF(OR(C31="",C31=0),"",(E31+F31)/C31)</f>
        <v/>
      </c>
      <c r="K31" s="24">
        <f>IF(OR(D31="",D31=0),"",(E31+F31+G31+H31)/D31)</f>
        <v/>
      </c>
    </row>
    <row r="32" spans="1:11">
      <c r="A32" s="25"/>
      <c r="B32" s="26"/>
      <c r="C32" s="27"/>
      <c r="D32" s="27"/>
      <c r="E32" s="27"/>
      <c r="F32" s="27"/>
      <c r="G32" s="27"/>
      <c r="H32" s="27"/>
      <c r="I32" s="24">
        <f>IF(OR(C32="",C32=0),"",(E32+F32+G32+H32)/C32)</f>
        <v/>
      </c>
      <c r="J32" s="24">
        <f>IF(OR(C32="",C32=0),"",(E32+F32)/C32)</f>
        <v/>
      </c>
      <c r="K32" s="24">
        <f>IF(OR(D32="",D32=0),"",(E32+F32+G32+H32)/D32)</f>
        <v/>
      </c>
    </row>
    <row r="33" spans="1:11">
      <c r="A33" s="25"/>
      <c r="B33" s="26"/>
      <c r="C33" s="27"/>
      <c r="D33" s="27"/>
      <c r="E33" s="27"/>
      <c r="F33" s="27"/>
      <c r="G33" s="27"/>
      <c r="H33" s="27"/>
      <c r="I33" s="24">
        <f>IF(OR(C33="",C33=0),"",(E33+F33+G33+H33)/C33)</f>
        <v/>
      </c>
      <c r="J33" s="24">
        <f>IF(OR(C33="",C33=0),"",(E33+F33)/C33)</f>
        <v/>
      </c>
      <c r="K33" s="24">
        <f>IF(OR(D33="",D33=0),"",(E33+F33+G33+H33)/D33)</f>
        <v/>
      </c>
    </row>
    <row r="34" spans="1:11">
      <c r="A34" s="25"/>
      <c r="B34" s="26"/>
      <c r="C34" s="27"/>
      <c r="D34" s="27"/>
      <c r="E34" s="27"/>
      <c r="F34" s="27"/>
      <c r="G34" s="27"/>
      <c r="H34" s="27"/>
      <c r="I34" s="24">
        <f>IF(OR(C34="",C34=0),"",(E34+F34+G34+H34)/C34)</f>
        <v/>
      </c>
      <c r="J34" s="24">
        <f>IF(OR(C34="",C34=0),"",(E34+F34)/C34)</f>
        <v/>
      </c>
      <c r="K34" s="24">
        <f>IF(OR(D34="",D34=0),"",(E34+F34+G34+H34)/D34)</f>
        <v/>
      </c>
    </row>
    <row r="35" spans="1:11">
      <c r="A35" s="25"/>
      <c r="B35" s="26"/>
      <c r="C35" s="27"/>
      <c r="D35" s="27"/>
      <c r="E35" s="27"/>
      <c r="F35" s="27"/>
      <c r="G35" s="27"/>
      <c r="H35" s="27"/>
      <c r="I35" s="24">
        <f>IF(OR(C35="",C35=0),"",(E35+F35+G35+H35)/C35)</f>
        <v/>
      </c>
      <c r="J35" s="24">
        <f>IF(OR(C35="",C35=0),"",(E35+F35)/C35)</f>
        <v/>
      </c>
      <c r="K35" s="24">
        <f>IF(OR(D35="",D35=0),"",(E35+F35+G35+H35)/D35)</f>
        <v/>
      </c>
    </row>
    <row r="36" spans="1:11">
      <c r="A36" s="25"/>
      <c r="B36" s="26"/>
      <c r="C36" s="27"/>
      <c r="D36" s="27"/>
      <c r="E36" s="27"/>
      <c r="F36" s="27"/>
      <c r="G36" s="27"/>
      <c r="H36" s="27"/>
      <c r="I36" s="24">
        <f>IF(OR(C36="",C36=0),"",(E36+F36+G36+H36)/C36)</f>
        <v/>
      </c>
      <c r="J36" s="24">
        <f>IF(OR(C36="",C36=0),"",(E36+F36)/C36)</f>
        <v/>
      </c>
      <c r="K36" s="24">
        <f>IF(OR(D36="",D36=0),"",(E36+F36+G36+H36)/D36)</f>
        <v/>
      </c>
    </row>
    <row r="38" spans="1:11">
      <c r="H38" s="28" t="s">
        <v>44</v>
      </c>
      <c r="I38" s="29">
        <f>IFERROR(AVERAGE(I7:I36),"")</f>
        <v>0.007869470311827201</v>
      </c>
      <c r="J38" s="29">
        <f>IFERROR(AVERAGE(J7:J36),"")</f>
        <v>0.00545055729908715</v>
      </c>
      <c r="K38" s="29">
        <f>IFERROR(AVERAGE(K7:K36),"")</f>
        <v>0.02444063180827887</v>
      </c>
    </row>
  </sheetData>
  <mergeCells count="1">
    <mergeCell ref="A5:K5"/>
  </mergeCells>
  <dataValidations count="1">
    <dataValidation type="list" allowBlank="1" showInputMessage="1" showErrorMessage="1" sqref="B7:B36">
      <formula1>"Reel,Carrusel,Imagen,Historia,Video"</formula1>
    </dataValidation>
  </dataValidations>
  <pageMargins left="0.7" right="0.7" top="0.75" bottom="0.75" header="0.3" footer="0.3"/>
  <pageSetup paperSize="9" fitToHeight="0" orientation="landscape"/>
  <headerFooter>
    <oddFooter>&amp;L&amp;"Calibri,Regular"&amp;9alexlatino.com/blog&amp;R&amp;"Calibri,Regular"&amp;9Página &amp;P de &amp;N</oddFooter>
  </headerFooter>
  <drawing r:id="rId1"/>
</worksheet>
</file>

<file path=xl/worksheets/sheet3.xml><?xml version="1.0" encoding="utf-8"?>
<worksheet xmlns="http://schemas.openxmlformats.org/spreadsheetml/2006/main" xmlns:r="http://schemas.openxmlformats.org/officeDocument/2006/relationships">
  <sheetPr>
    <tabColor rgb="FF4A1076"/>
    <pageSetUpPr fitToPage="1"/>
  </sheetPr>
  <dimension ref="A1:H18"/>
  <sheetViews>
    <sheetView showGridLines="0" workbookViewId="0"/>
  </sheetViews>
  <sheetFormatPr defaultRowHeight="15"/>
  <cols>
    <col min="1" max="1" width="26.7109375" customWidth="1"/>
    <col min="2" max="2" width="13.7109375" customWidth="1"/>
    <col min="3" max="5" width="18.7109375" customWidth="1"/>
    <col min="6" max="6" width="17.7109375" customWidth="1"/>
    <col min="7" max="7" width="10.7109375" customWidth="1"/>
    <col min="8" max="8" width="36.7109375" customWidth="1"/>
  </cols>
  <sheetData>
    <row r="1" spans="1:8" s="1" customFormat="1" ht="26.25" customHeight="1">
      <c r="A1" s="1"/>
      <c r="B1" s="1"/>
      <c r="C1" s="1"/>
      <c r="D1" s="1"/>
      <c r="E1" s="1"/>
      <c r="F1" s="1"/>
      <c r="G1" s="1"/>
      <c r="H1" s="1"/>
    </row>
    <row r="2" spans="1:8" s="1" customFormat="1" ht="30" customHeight="1">
      <c r="A2" s="1"/>
      <c r="B2" s="1"/>
      <c r="C2" s="1"/>
      <c r="D2" s="2" t="s">
        <v>0</v>
      </c>
      <c r="E2" s="1"/>
      <c r="F2" s="1"/>
      <c r="G2" s="1"/>
      <c r="H2" s="1"/>
    </row>
    <row r="3" spans="1:8" s="1" customFormat="1" ht="26.25" customHeight="1">
      <c r="A3" s="1"/>
      <c r="B3" s="1"/>
      <c r="C3" s="1"/>
      <c r="D3" s="3" t="s">
        <v>45</v>
      </c>
      <c r="E3" s="1"/>
      <c r="F3" s="1"/>
      <c r="G3" s="1"/>
      <c r="H3" s="1"/>
    </row>
    <row r="4" spans="1:8" s="4" customFormat="1" ht="3.75" customHeight="1">
      <c r="A4" s="4"/>
      <c r="B4" s="4"/>
      <c r="C4" s="4"/>
      <c r="D4" s="4"/>
      <c r="E4" s="4"/>
      <c r="F4" s="4"/>
      <c r="G4" s="4"/>
      <c r="H4" s="4"/>
    </row>
    <row r="5" spans="1:8">
      <c r="A5" s="5" t="s">
        <v>46</v>
      </c>
      <c r="B5" s="5"/>
      <c r="C5" s="5"/>
      <c r="D5" s="5"/>
      <c r="E5" s="5"/>
      <c r="F5" s="5"/>
      <c r="G5" s="5"/>
      <c r="H5" s="5"/>
    </row>
    <row r="6" spans="1:8" ht="39.75" customHeight="1">
      <c r="A6" s="20" t="s">
        <v>47</v>
      </c>
      <c r="B6" s="20" t="s">
        <v>4</v>
      </c>
      <c r="C6" s="20" t="s">
        <v>48</v>
      </c>
      <c r="D6" s="20" t="s">
        <v>49</v>
      </c>
      <c r="E6" s="20" t="s">
        <v>50</v>
      </c>
      <c r="F6" s="20" t="s">
        <v>51</v>
      </c>
      <c r="G6" s="20" t="s">
        <v>52</v>
      </c>
      <c r="H6" s="20" t="s">
        <v>53</v>
      </c>
    </row>
    <row r="7" spans="1:8" ht="30" customHeight="1">
      <c r="A7" s="30" t="s">
        <v>54</v>
      </c>
      <c r="B7" s="23">
        <v>24000</v>
      </c>
      <c r="C7" s="23">
        <v>610</v>
      </c>
      <c r="D7" s="23">
        <v>18</v>
      </c>
      <c r="E7" s="24">
        <f>IF(OR(B7="",B7=0),"",(C7+D7)/B7)</f>
        <v>0.026166666666666668</v>
      </c>
      <c r="F7" s="31">
        <f>IF(OR(C7="",C7=0),"",D7/C7*100)</f>
        <v>2.9508196721311477</v>
      </c>
      <c r="G7" s="22">
        <v>4</v>
      </c>
      <c r="H7" s="30" t="s">
        <v>55</v>
      </c>
    </row>
    <row r="8" spans="1:8" ht="30" customHeight="1">
      <c r="A8" s="30" t="s">
        <v>56</v>
      </c>
      <c r="B8" s="23">
        <v>96000</v>
      </c>
      <c r="C8" s="23">
        <v>1150</v>
      </c>
      <c r="D8" s="23">
        <v>9</v>
      </c>
      <c r="E8" s="24">
        <f>IF(OR(B8="",B8=0),"",(C8+D8)/B8)</f>
        <v>0.012072916666666666</v>
      </c>
      <c r="F8" s="31">
        <f>IF(OR(C8="",C8=0),"",D8/C8*100)</f>
        <v>0.782608695652174</v>
      </c>
      <c r="G8" s="22">
        <v>3</v>
      </c>
      <c r="H8" s="30" t="s">
        <v>57</v>
      </c>
    </row>
    <row r="9" spans="1:8" ht="30" customHeight="1">
      <c r="A9" s="30" t="s">
        <v>58</v>
      </c>
      <c r="B9" s="23">
        <v>8500</v>
      </c>
      <c r="C9" s="23">
        <v>340</v>
      </c>
      <c r="D9" s="23">
        <v>21</v>
      </c>
      <c r="E9" s="24">
        <f>IF(OR(B9="",B9=0),"",(C9+D9)/B9)</f>
        <v>0.04247058823529412</v>
      </c>
      <c r="F9" s="31">
        <f>IF(OR(C9="",C9=0),"",D9/C9*100)</f>
        <v>6.176470588235294</v>
      </c>
      <c r="G9" s="22">
        <v>5</v>
      </c>
      <c r="H9" s="30" t="s">
        <v>59</v>
      </c>
    </row>
    <row r="10" spans="1:8" ht="30" customHeight="1">
      <c r="A10" s="26"/>
      <c r="B10" s="27"/>
      <c r="C10" s="27"/>
      <c r="D10" s="27"/>
      <c r="E10" s="24">
        <f>IF(OR(B10="",B10=0),"",(C10+D10)/B10)</f>
        <v/>
      </c>
      <c r="F10" s="31">
        <f>IF(OR(C10="",C10=0),"",D10/C10*100)</f>
        <v/>
      </c>
      <c r="G10" s="26"/>
      <c r="H10" s="26"/>
    </row>
    <row r="11" spans="1:8" ht="30" customHeight="1">
      <c r="A11" s="26"/>
      <c r="B11" s="27"/>
      <c r="C11" s="27"/>
      <c r="D11" s="27"/>
      <c r="E11" s="24">
        <f>IF(OR(B11="",B11=0),"",(C11+D11)/B11)</f>
        <v/>
      </c>
      <c r="F11" s="31">
        <f>IF(OR(C11="",C11=0),"",D11/C11*100)</f>
        <v/>
      </c>
      <c r="G11" s="26"/>
      <c r="H11" s="26"/>
    </row>
    <row r="12" spans="1:8" ht="30" customHeight="1">
      <c r="A12" s="26"/>
      <c r="B12" s="27"/>
      <c r="C12" s="27"/>
      <c r="D12" s="27"/>
      <c r="E12" s="24">
        <f>IF(OR(B12="",B12=0),"",(C12+D12)/B12)</f>
        <v/>
      </c>
      <c r="F12" s="31">
        <f>IF(OR(C12="",C12=0),"",D12/C12*100)</f>
        <v/>
      </c>
      <c r="G12" s="26"/>
      <c r="H12" s="26"/>
    </row>
    <row r="13" spans="1:8" ht="30" customHeight="1">
      <c r="A13" s="26"/>
      <c r="B13" s="27"/>
      <c r="C13" s="27"/>
      <c r="D13" s="27"/>
      <c r="E13" s="24">
        <f>IF(OR(B13="",B13=0),"",(C13+D13)/B13)</f>
        <v/>
      </c>
      <c r="F13" s="31">
        <f>IF(OR(C13="",C13=0),"",D13/C13*100)</f>
        <v/>
      </c>
      <c r="G13" s="26"/>
      <c r="H13" s="26"/>
    </row>
    <row r="14" spans="1:8" ht="30" customHeight="1">
      <c r="A14" s="26"/>
      <c r="B14" s="27"/>
      <c r="C14" s="27"/>
      <c r="D14" s="27"/>
      <c r="E14" s="24">
        <f>IF(OR(B14="",B14=0),"",(C14+D14)/B14)</f>
        <v/>
      </c>
      <c r="F14" s="31">
        <f>IF(OR(C14="",C14=0),"",D14/C14*100)</f>
        <v/>
      </c>
      <c r="G14" s="26"/>
      <c r="H14" s="26"/>
    </row>
    <row r="15" spans="1:8" ht="30" customHeight="1">
      <c r="A15" s="26"/>
      <c r="B15" s="27"/>
      <c r="C15" s="27"/>
      <c r="D15" s="27"/>
      <c r="E15" s="24">
        <f>IF(OR(B15="",B15=0),"",(C15+D15)/B15)</f>
        <v/>
      </c>
      <c r="F15" s="31">
        <f>IF(OR(C15="",C15=0),"",D15/C15*100)</f>
        <v/>
      </c>
      <c r="G15" s="26"/>
      <c r="H15" s="26"/>
    </row>
    <row r="16" spans="1:8" ht="30" customHeight="1">
      <c r="A16" s="26"/>
      <c r="B16" s="27"/>
      <c r="C16" s="27"/>
      <c r="D16" s="27"/>
      <c r="E16" s="24">
        <f>IF(OR(B16="",B16=0),"",(C16+D16)/B16)</f>
        <v/>
      </c>
      <c r="F16" s="31">
        <f>IF(OR(C16="",C16=0),"",D16/C16*100)</f>
        <v/>
      </c>
      <c r="G16" s="26"/>
      <c r="H16" s="26"/>
    </row>
    <row r="18" spans="1:8" ht="63.75" customHeight="1">
      <c r="A18" s="18" t="s">
        <v>60</v>
      </c>
      <c r="B18" s="18"/>
      <c r="C18" s="18"/>
      <c r="D18" s="18"/>
      <c r="E18" s="18"/>
      <c r="F18" s="18"/>
      <c r="G18" s="18"/>
      <c r="H18" s="18"/>
    </row>
  </sheetData>
  <mergeCells count="2">
    <mergeCell ref="A5:H5"/>
    <mergeCell ref="A18:H18"/>
  </mergeCells>
  <conditionalFormatting sqref="E7:E16">
    <cfRule type="colorScale" priority="1">
      <colorScale>
        <cfvo type="min" val="0"/>
        <cfvo type="max" val="0"/>
        <color rgb="FFF6F2FF"/>
        <color rgb="FFD4BD69"/>
      </colorScale>
    </cfRule>
  </conditionalFormatting>
  <dataValidations count="1">
    <dataValidation type="whole" allowBlank="1" showInputMessage="1" showErrorMessage="1" sqref="G7:G16">
      <formula1>1</formula1>
      <formula2>5</formula2>
    </dataValidation>
  </dataValidations>
  <pageMargins left="0.7" right="0.7" top="0.75" bottom="0.75" header="0.3" footer="0.3"/>
  <pageSetup paperSize="9" fitToHeight="0" orientation="landscape"/>
  <headerFooter>
    <oddFooter>&amp;L&amp;"Calibri,Regular"&amp;9alexlatino.com/blog&amp;R&amp;"Calibri,Regular"&amp;9Página &amp;P de &amp;N</oddFooter>
  </headerFooter>
  <drawing r:id="rId1"/>
</worksheet>
</file>

<file path=xl/worksheets/sheet4.xml><?xml version="1.0" encoding="utf-8"?>
<worksheet xmlns="http://schemas.openxmlformats.org/spreadsheetml/2006/main" xmlns:r="http://schemas.openxmlformats.org/officeDocument/2006/relationships">
  <sheetPr>
    <tabColor rgb="FF6B6580"/>
    <pageSetUpPr fitToPage="1"/>
  </sheetPr>
  <dimension ref="A1:C15"/>
  <sheetViews>
    <sheetView showGridLines="0" workbookViewId="0"/>
  </sheetViews>
  <sheetFormatPr defaultRowHeight="15"/>
  <cols>
    <col min="1" max="1" width="4.7109375" customWidth="1"/>
    <col min="2" max="2" width="40.7109375" customWidth="1"/>
    <col min="3" max="3" width="70.7109375" customWidth="1"/>
  </cols>
  <sheetData>
    <row r="1" spans="1:3" s="1" customFormat="1" ht="26.25" customHeight="1">
      <c r="A1" s="1"/>
      <c r="B1" s="1"/>
      <c r="C1" s="1"/>
    </row>
    <row r="2" spans="1:3" s="1" customFormat="1" ht="30" customHeight="1">
      <c r="A2" s="1"/>
      <c r="B2" s="1"/>
      <c r="C2" s="2" t="s">
        <v>0</v>
      </c>
    </row>
    <row r="3" spans="1:3" s="1" customFormat="1" ht="26.25" customHeight="1">
      <c r="A3" s="1"/>
      <c r="B3" s="1"/>
      <c r="C3" s="3" t="s">
        <v>61</v>
      </c>
    </row>
    <row r="4" spans="1:3" s="4" customFormat="1" ht="3.75" customHeight="1">
      <c r="A4" s="4"/>
      <c r="B4" s="4"/>
      <c r="C4" s="4"/>
    </row>
    <row r="6" spans="1:3">
      <c r="B6" s="6" t="s">
        <v>62</v>
      </c>
      <c r="C6" s="6"/>
    </row>
    <row r="7" spans="1:3" ht="48" customHeight="1">
      <c r="B7" s="7" t="s">
        <v>17</v>
      </c>
      <c r="C7" s="32" t="s">
        <v>63</v>
      </c>
    </row>
    <row r="8" spans="1:3" ht="48" customHeight="1">
      <c r="B8" s="7" t="s">
        <v>19</v>
      </c>
      <c r="C8" s="32" t="s">
        <v>64</v>
      </c>
    </row>
    <row r="9" spans="1:3" ht="48" customHeight="1">
      <c r="B9" s="7" t="s">
        <v>21</v>
      </c>
      <c r="C9" s="32" t="s">
        <v>65</v>
      </c>
    </row>
    <row r="11" spans="1:3">
      <c r="B11" s="6" t="s">
        <v>66</v>
      </c>
      <c r="C11" s="6"/>
    </row>
    <row r="12" spans="1:3" ht="60" customHeight="1">
      <c r="B12" s="7" t="s">
        <v>67</v>
      </c>
      <c r="C12" s="32" t="s">
        <v>68</v>
      </c>
    </row>
    <row r="13" spans="1:3" ht="60" customHeight="1">
      <c r="B13" s="7" t="s">
        <v>69</v>
      </c>
      <c r="C13" s="32" t="s">
        <v>70</v>
      </c>
    </row>
    <row r="15" spans="1:3" ht="21.75" customHeight="1">
      <c r="B15" s="18" t="s">
        <v>71</v>
      </c>
      <c r="C15" s="18"/>
    </row>
  </sheetData>
  <mergeCells count="3">
    <mergeCell ref="B6:C6"/>
    <mergeCell ref="B11:C11"/>
    <mergeCell ref="B15:C15"/>
  </mergeCells>
  <pageMargins left="0.7" right="0.7" top="0.75" bottom="0.75" header="0.3" footer="0.3"/>
  <pageSetup paperSize="9" fitToHeight="0" orientation="landscape"/>
  <headerFooter>
    <oddFooter>&amp;L&amp;"Calibri,Regular"&amp;9alexlatino.com/blog&amp;R&amp;"Calibri,Regular"&amp;9Página &amp;P de &amp;N</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Calculadora</vt:lpstr>
      <vt:lpstr>Varias publicaciones</vt:lpstr>
      <vt:lpstr>Comparar influencers</vt:lpstr>
      <vt:lpstr>Fórmulas y fuentes</vt:lpstr>
    </vt:vector>
  </TitlesOfParts>
  <Company>alexlatino.com</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Calculadora de engagement para Instagram</dc:title>
  <dc:creator>Alex Latino</dc:creator>
  <dc:description>Plantilla gratuita de alexlatino.com/blog</dc:description>
  <cp:lastModifiedBy>Alex Latino</cp:lastModifiedBy>
  <dcterms:created xsi:type="dcterms:W3CDTF">2026-10-28T01:38:10Z</dcterms:created>
  <dcterms:modified xsi:type="dcterms:W3CDTF">2026-10-28T01:38:10Z</dcterms:modified>
</cp:coreProperties>
</file>